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AjourienTaloudellinenVaikutus" sheetId="1" r:id="rId1"/>
  </sheets>
  <definedNames/>
  <calcPr fullCalcOnLoad="1"/>
</workbook>
</file>

<file path=xl/sharedStrings.xml><?xml version="1.0" encoding="utf-8"?>
<sst xmlns="http://schemas.openxmlformats.org/spreadsheetml/2006/main" count="91" uniqueCount="37">
  <si>
    <t>Ajourien nettonykyarvo Mikkelissä sijaitsevassa kuusikossa ensiharvennushetkellä</t>
  </si>
  <si>
    <t xml:space="preserve">Laskelma 1: Keskimääräiset mittaustulokset </t>
  </si>
  <si>
    <t>Laskelma 2: Mittausvirheen korjaava laskelma</t>
  </si>
  <si>
    <t>Ajourien keskiväli</t>
  </si>
  <si>
    <t>metriä</t>
  </si>
  <si>
    <t>Ajouran leveys</t>
  </si>
  <si>
    <t>Uran aukea osuus</t>
  </si>
  <si>
    <t>Puustokasvu ensiharvennuksen jälkeen</t>
  </si>
  <si>
    <t>m3 per vuosi</t>
  </si>
  <si>
    <t>Ajourallinen</t>
  </si>
  <si>
    <t>Runkomäärä ensiharvennuksen jälkeen</t>
  </si>
  <si>
    <t>kappaleta</t>
  </si>
  <si>
    <t>Ajourien tuottama hukkapinta-ala</t>
  </si>
  <si>
    <t>m2</t>
  </si>
  <si>
    <t>Puiden keskimääräinen tila</t>
  </si>
  <si>
    <t>m2 per puu</t>
  </si>
  <si>
    <t>Puuväli</t>
  </si>
  <si>
    <t>Uran aukean osuuden menetetty kasvu</t>
  </si>
  <si>
    <t>Ajouraton</t>
  </si>
  <si>
    <t>Tukkiprosentti 2 harvennuksessa</t>
  </si>
  <si>
    <t>Puuston hinta toinen harvennus</t>
  </si>
  <si>
    <t>€ per tukkipuu kuutio</t>
  </si>
  <si>
    <t>€ per kuitupuu kuutio</t>
  </si>
  <si>
    <t>Harvennuksien aikaväli</t>
  </si>
  <si>
    <t>vuotta</t>
  </si>
  <si>
    <t>Puuston menetetty kasvu</t>
  </si>
  <si>
    <t>kuutiota tukkia</t>
  </si>
  <si>
    <t>kuutiota kuitua</t>
  </si>
  <si>
    <t>Euroissa</t>
  </si>
  <si>
    <t>euroa</t>
  </si>
  <si>
    <t xml:space="preserve">Nettonykyarvo </t>
  </si>
  <si>
    <t>prosentin korkokannalla</t>
  </si>
  <si>
    <t>vuoden aikana</t>
  </si>
  <si>
    <t>Puustokertymä ensiharvennuksella</t>
  </si>
  <si>
    <t>kuutio per hehtaari</t>
  </si>
  <si>
    <t>Ajouran nettonykyarvo</t>
  </si>
  <si>
    <t>euro per kuutio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</si>
</sst>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0000"/>
    <numFmt numFmtId="167" formatCode="0.00%"/>
  </numFmts>
  <fonts count="5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Segoe UI"/>
      <family val="0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2" borderId="0" xfId="0" applyNumberFormat="1" applyFill="1" applyAlignment="1">
      <alignment/>
    </xf>
    <xf numFmtId="165" fontId="1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/>
    </xf>
    <xf numFmtId="165" fontId="0" fillId="2" borderId="1" xfId="0" applyNumberFormat="1" applyFill="1" applyBorder="1" applyAlignment="1">
      <alignment/>
    </xf>
    <xf numFmtId="165" fontId="0" fillId="3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5" fontId="3" fillId="2" borderId="0" xfId="0" applyNumberFormat="1" applyFont="1" applyFill="1" applyAlignment="1">
      <alignment/>
    </xf>
    <xf numFmtId="167" fontId="0" fillId="2" borderId="0" xfId="0" applyNumberFormat="1" applyFill="1" applyAlignment="1">
      <alignment/>
    </xf>
    <xf numFmtId="165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M41"/>
  <sheetViews>
    <sheetView tabSelected="1" workbookViewId="0" topLeftCell="A4">
      <selection activeCell="C37" sqref="C37"/>
    </sheetView>
  </sheetViews>
  <sheetFormatPr defaultColWidth="11.421875" defaultRowHeight="12.75"/>
  <cols>
    <col min="1" max="1" width="11.57421875" style="1" customWidth="1"/>
    <col min="2" max="2" width="33.421875" style="1" customWidth="1"/>
    <col min="3" max="3" width="11.00390625" style="1" customWidth="1"/>
    <col min="4" max="4" width="11.8515625" style="1" customWidth="1"/>
    <col min="5" max="5" width="11.57421875" style="1" customWidth="1"/>
    <col min="6" max="6" width="2.8515625" style="1" customWidth="1"/>
    <col min="7" max="7" width="33.421875" style="1" customWidth="1"/>
    <col min="8" max="8" width="7.140625" style="1" customWidth="1"/>
    <col min="9" max="9" width="11.8515625" style="1" customWidth="1"/>
    <col min="10" max="16384" width="11.57421875" style="1" customWidth="1"/>
  </cols>
  <sheetData>
    <row r="4" spans="2:9" ht="17.25">
      <c r="B4" s="2" t="s">
        <v>0</v>
      </c>
      <c r="C4" s="2"/>
      <c r="D4" s="2"/>
      <c r="E4" s="2"/>
      <c r="F4" s="2"/>
      <c r="G4" s="2"/>
      <c r="H4" s="2"/>
      <c r="I4" s="2"/>
    </row>
    <row r="5" ht="7.5" customHeight="1"/>
    <row r="6" spans="2:7" ht="12.75">
      <c r="B6" s="3" t="s">
        <v>1</v>
      </c>
      <c r="G6" s="3" t="s">
        <v>2</v>
      </c>
    </row>
    <row r="7" spans="2:9" ht="12.75">
      <c r="B7" s="1" t="s">
        <v>3</v>
      </c>
      <c r="C7" s="1">
        <v>21</v>
      </c>
      <c r="D7" s="1" t="s">
        <v>4</v>
      </c>
      <c r="F7" s="4"/>
      <c r="G7" s="1" t="s">
        <v>3</v>
      </c>
      <c r="H7" s="5">
        <v>17</v>
      </c>
      <c r="I7" s="1" t="s">
        <v>4</v>
      </c>
    </row>
    <row r="8" spans="2:9" ht="12.75">
      <c r="B8" s="1" t="s">
        <v>5</v>
      </c>
      <c r="C8" s="1">
        <v>5.1</v>
      </c>
      <c r="D8" s="1" t="s">
        <v>4</v>
      </c>
      <c r="F8" s="4"/>
      <c r="G8" s="1" t="s">
        <v>5</v>
      </c>
      <c r="H8" s="5">
        <v>5.1</v>
      </c>
      <c r="I8" s="1" t="s">
        <v>4</v>
      </c>
    </row>
    <row r="9" spans="2:9" ht="12.75">
      <c r="B9" s="1" t="s">
        <v>6</v>
      </c>
      <c r="C9" s="1">
        <f>C8-2.5</f>
        <v>2.5999999999999996</v>
      </c>
      <c r="D9" s="1" t="s">
        <v>4</v>
      </c>
      <c r="F9" s="4"/>
      <c r="G9" s="1" t="s">
        <v>6</v>
      </c>
      <c r="H9" s="1">
        <f>H8-2.5</f>
        <v>2.5999999999999996</v>
      </c>
      <c r="I9" s="1" t="s">
        <v>4</v>
      </c>
    </row>
    <row r="10" ht="7.5" customHeight="1">
      <c r="F10" s="4"/>
    </row>
    <row r="11" spans="2:9" ht="12.75">
      <c r="B11" s="1" t="s">
        <v>7</v>
      </c>
      <c r="C11" s="1">
        <f>(228-107)/(45-34)</f>
        <v>11</v>
      </c>
      <c r="D11" s="1" t="s">
        <v>8</v>
      </c>
      <c r="F11" s="4"/>
      <c r="G11" s="1" t="s">
        <v>7</v>
      </c>
      <c r="H11" s="1">
        <f>(228-107)/(45-34)</f>
        <v>11</v>
      </c>
      <c r="I11" s="1" t="s">
        <v>8</v>
      </c>
    </row>
    <row r="12" spans="6:13" ht="7.5" customHeight="1">
      <c r="F12" s="4"/>
      <c r="M12" s="6"/>
    </row>
    <row r="13" spans="2:7" ht="12.75">
      <c r="B13" s="3" t="s">
        <v>9</v>
      </c>
      <c r="F13" s="4"/>
      <c r="G13" s="3" t="s">
        <v>9</v>
      </c>
    </row>
    <row r="14" spans="2:9" ht="12.75">
      <c r="B14" s="1" t="s">
        <v>10</v>
      </c>
      <c r="C14" s="1">
        <v>1170</v>
      </c>
      <c r="D14" s="1" t="s">
        <v>11</v>
      </c>
      <c r="F14" s="4"/>
      <c r="G14" s="1" t="s">
        <v>10</v>
      </c>
      <c r="H14" s="5">
        <v>1170</v>
      </c>
      <c r="I14" s="1" t="s">
        <v>11</v>
      </c>
    </row>
    <row r="15" spans="2:9" ht="14.25">
      <c r="B15" s="1" t="s">
        <v>12</v>
      </c>
      <c r="C15" s="1">
        <f>100/C7*100*C9</f>
        <v>1238.095238095238</v>
      </c>
      <c r="D15" s="1" t="s">
        <v>13</v>
      </c>
      <c r="F15" s="4"/>
      <c r="G15" s="1" t="s">
        <v>12</v>
      </c>
      <c r="H15" s="1">
        <f>100/H7*100*H9</f>
        <v>1529.4117647058822</v>
      </c>
      <c r="I15" s="1" t="s">
        <v>13</v>
      </c>
    </row>
    <row r="16" ht="7.5" customHeight="1">
      <c r="F16" s="4"/>
    </row>
    <row r="17" spans="2:9" ht="12.75">
      <c r="B17" s="1" t="s">
        <v>14</v>
      </c>
      <c r="C17" s="1">
        <f>(10000-C15)/C14</f>
        <v>7.488807488807488</v>
      </c>
      <c r="D17" s="1" t="s">
        <v>15</v>
      </c>
      <c r="F17" s="4"/>
      <c r="G17" s="1" t="s">
        <v>14</v>
      </c>
      <c r="H17" s="1">
        <f>(10000-H15)/H14</f>
        <v>7.239819004524886</v>
      </c>
      <c r="I17" s="1" t="s">
        <v>15</v>
      </c>
    </row>
    <row r="18" spans="2:9" ht="12.75">
      <c r="B18" s="1" t="s">
        <v>16</v>
      </c>
      <c r="C18" s="1">
        <f>2*(C17/3.14)^0.5</f>
        <v>3.0886699647821096</v>
      </c>
      <c r="D18" s="1" t="s">
        <v>4</v>
      </c>
      <c r="F18" s="4"/>
      <c r="G18" s="1" t="s">
        <v>16</v>
      </c>
      <c r="H18" s="1">
        <f>2*(H17/3.14)^0.5</f>
        <v>3.036889752497036</v>
      </c>
      <c r="I18" s="1" t="s">
        <v>4</v>
      </c>
    </row>
    <row r="19" spans="2:9" ht="12.75">
      <c r="B19" s="1" t="s">
        <v>17</v>
      </c>
      <c r="C19" s="7">
        <f>(100/C7)*C9*100/10000*C11</f>
        <v>1.361904761904762</v>
      </c>
      <c r="D19" s="1" t="s">
        <v>8</v>
      </c>
      <c r="F19" s="4"/>
      <c r="G19" s="1" t="s">
        <v>17</v>
      </c>
      <c r="H19" s="7">
        <f>(100/H7)*H9*100/10000*H11</f>
        <v>1.6823529411764704</v>
      </c>
      <c r="I19" s="1" t="s">
        <v>8</v>
      </c>
    </row>
    <row r="20" spans="3:6" ht="7.5" customHeight="1">
      <c r="C20" s="7"/>
      <c r="F20" s="4"/>
    </row>
    <row r="21" spans="2:7" ht="12.75">
      <c r="B21" s="3" t="s">
        <v>18</v>
      </c>
      <c r="F21" s="4"/>
      <c r="G21" s="3" t="s">
        <v>18</v>
      </c>
    </row>
    <row r="22" spans="2:8" ht="12.75">
      <c r="B22" s="1" t="s">
        <v>10</v>
      </c>
      <c r="C22" s="1">
        <v>1170</v>
      </c>
      <c r="F22" s="4"/>
      <c r="G22" s="1" t="s">
        <v>10</v>
      </c>
      <c r="H22" s="1">
        <f>H14</f>
        <v>1170</v>
      </c>
    </row>
    <row r="23" spans="2:9" ht="12.75">
      <c r="B23" s="1" t="s">
        <v>14</v>
      </c>
      <c r="C23" s="1">
        <f>10000/C22</f>
        <v>8.547008547008547</v>
      </c>
      <c r="D23" s="1" t="s">
        <v>15</v>
      </c>
      <c r="F23" s="4"/>
      <c r="G23" s="1" t="s">
        <v>14</v>
      </c>
      <c r="H23" s="1">
        <f>10000/H22</f>
        <v>8.547008547008547</v>
      </c>
      <c r="I23" s="1" t="s">
        <v>15</v>
      </c>
    </row>
    <row r="24" spans="2:9" ht="12.75">
      <c r="B24" s="1" t="s">
        <v>16</v>
      </c>
      <c r="C24" s="1">
        <f>2*(C23/3.14)^0.5</f>
        <v>3.2996831631356596</v>
      </c>
      <c r="D24" s="1" t="s">
        <v>4</v>
      </c>
      <c r="F24" s="4"/>
      <c r="G24" s="1" t="s">
        <v>16</v>
      </c>
      <c r="H24" s="1">
        <f>2*(H23/3.14)^0.5</f>
        <v>3.2996831631356596</v>
      </c>
      <c r="I24" s="1" t="s">
        <v>4</v>
      </c>
    </row>
    <row r="25" ht="7.5" customHeight="1">
      <c r="F25" s="4"/>
    </row>
    <row r="26" spans="2:8" ht="12.75">
      <c r="B26" s="1" t="s">
        <v>19</v>
      </c>
      <c r="C26" s="8">
        <f>23.2/72</f>
        <v>0.3222222222222222</v>
      </c>
      <c r="F26" s="4"/>
      <c r="G26" s="1" t="s">
        <v>19</v>
      </c>
      <c r="H26" s="8">
        <f>23.2/72</f>
        <v>0.3222222222222222</v>
      </c>
    </row>
    <row r="27" spans="2:9" ht="12.75">
      <c r="B27" s="1" t="s">
        <v>20</v>
      </c>
      <c r="C27" s="1">
        <v>50.77</v>
      </c>
      <c r="D27" s="1" t="s">
        <v>21</v>
      </c>
      <c r="F27" s="4"/>
      <c r="G27" s="1" t="s">
        <v>20</v>
      </c>
      <c r="H27" s="5">
        <v>50.77</v>
      </c>
      <c r="I27" s="1" t="s">
        <v>21</v>
      </c>
    </row>
    <row r="28" spans="3:9" ht="12.75">
      <c r="C28" s="1">
        <v>16</v>
      </c>
      <c r="D28" s="1" t="s">
        <v>22</v>
      </c>
      <c r="F28" s="4"/>
      <c r="H28" s="5">
        <v>16</v>
      </c>
      <c r="I28" s="1" t="s">
        <v>22</v>
      </c>
    </row>
    <row r="29" ht="7.5" customHeight="1">
      <c r="F29" s="4"/>
    </row>
    <row r="30" spans="2:9" ht="12.75">
      <c r="B30" s="1" t="s">
        <v>23</v>
      </c>
      <c r="C30" s="1">
        <f>45-34</f>
        <v>11</v>
      </c>
      <c r="D30" s="1" t="s">
        <v>24</v>
      </c>
      <c r="F30" s="4"/>
      <c r="G30" s="1" t="s">
        <v>23</v>
      </c>
      <c r="H30" s="1">
        <f>45-34</f>
        <v>11</v>
      </c>
      <c r="I30" s="1" t="s">
        <v>24</v>
      </c>
    </row>
    <row r="31" ht="7.5" customHeight="1">
      <c r="F31" s="4"/>
    </row>
    <row r="32" spans="2:9" ht="14.25">
      <c r="B32" s="1" t="s">
        <v>25</v>
      </c>
      <c r="C32" s="1">
        <f>C30*C19*C26</f>
        <v>4.827195767195767</v>
      </c>
      <c r="D32" s="1" t="s">
        <v>26</v>
      </c>
      <c r="F32" s="4"/>
      <c r="G32" s="1" t="s">
        <v>25</v>
      </c>
      <c r="H32" s="1">
        <f>H30*H19*H26</f>
        <v>5.963006535947711</v>
      </c>
      <c r="I32" s="1" t="s">
        <v>26</v>
      </c>
    </row>
    <row r="33" spans="3:9" ht="14.25">
      <c r="C33" s="1">
        <f>C30*C19*(1-C26)</f>
        <v>10.153756613756615</v>
      </c>
      <c r="D33" s="1" t="s">
        <v>27</v>
      </c>
      <c r="F33" s="4"/>
      <c r="H33" s="1">
        <f>H30*H19*(1-H26)</f>
        <v>12.542875816993464</v>
      </c>
      <c r="I33" s="1" t="s">
        <v>27</v>
      </c>
    </row>
    <row r="34" spans="2:9" ht="12.75">
      <c r="B34" s="1" t="s">
        <v>28</v>
      </c>
      <c r="C34" s="1">
        <f>C32*C27+C33*C28</f>
        <v>407.536834920635</v>
      </c>
      <c r="D34" s="1" t="s">
        <v>29</v>
      </c>
      <c r="F34" s="4"/>
      <c r="G34" s="1" t="s">
        <v>28</v>
      </c>
      <c r="H34" s="1">
        <f>H32*H27+H33*H28</f>
        <v>503.4278549019607</v>
      </c>
      <c r="I34" s="1" t="s">
        <v>29</v>
      </c>
    </row>
    <row r="35" ht="7.5" customHeight="1">
      <c r="F35" s="4"/>
    </row>
    <row r="36" spans="2:9" ht="12.75">
      <c r="B36" s="1" t="s">
        <v>30</v>
      </c>
      <c r="C36" s="1">
        <v>3</v>
      </c>
      <c r="D36" s="1" t="s">
        <v>31</v>
      </c>
      <c r="F36" s="4"/>
      <c r="G36" s="1" t="s">
        <v>30</v>
      </c>
      <c r="H36" s="5">
        <v>3</v>
      </c>
      <c r="I36" s="1" t="s">
        <v>31</v>
      </c>
    </row>
    <row r="37" spans="3:9" ht="12.75">
      <c r="C37" s="1">
        <f>C30</f>
        <v>11</v>
      </c>
      <c r="D37" s="1" t="s">
        <v>32</v>
      </c>
      <c r="F37" s="4"/>
      <c r="H37" s="1">
        <f>H30</f>
        <v>11</v>
      </c>
      <c r="I37" s="1" t="s">
        <v>32</v>
      </c>
    </row>
    <row r="38" spans="3:9" ht="12.75">
      <c r="C38" s="9">
        <f>C34/((1+C36/100)^C37)</f>
        <v>294.41328054438407</v>
      </c>
      <c r="D38" s="9" t="s">
        <v>29</v>
      </c>
      <c r="E38" s="9"/>
      <c r="F38" s="4"/>
      <c r="H38" s="9">
        <f>H34/((1+H36/100)^H37)</f>
        <v>363.6869936136508</v>
      </c>
      <c r="I38" s="9" t="s">
        <v>29</v>
      </c>
    </row>
    <row r="39" ht="7.5" customHeight="1"/>
    <row r="40" spans="2:9" ht="14.25">
      <c r="B40" s="1" t="s">
        <v>33</v>
      </c>
      <c r="C40" s="1">
        <v>48</v>
      </c>
      <c r="D40" s="1" t="s">
        <v>34</v>
      </c>
      <c r="G40" s="1" t="s">
        <v>33</v>
      </c>
      <c r="H40" s="1">
        <v>48</v>
      </c>
      <c r="I40" s="1" t="s">
        <v>34</v>
      </c>
    </row>
    <row r="41" spans="2:9" ht="14.25">
      <c r="B41" s="1" t="s">
        <v>35</v>
      </c>
      <c r="C41" s="1">
        <f>C38/C40</f>
        <v>6.133610011341335</v>
      </c>
      <c r="D41" s="1" t="s">
        <v>36</v>
      </c>
      <c r="G41" s="1" t="s">
        <v>35</v>
      </c>
      <c r="H41" s="1">
        <f>H38/H40</f>
        <v>7.576812366951059</v>
      </c>
      <c r="I41" s="1" t="s">
        <v>36</v>
      </c>
    </row>
  </sheetData>
  <sheetProtection selectLockedCells="1" selectUnlockedCells="1"/>
  <mergeCells count="1">
    <mergeCell ref="B4:I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Ajouran nettonykyarvo</dc:title>
  <dc:subject/>
  <dc:creator>Paavo Puuntuottaja</dc:creator>
  <cp:keywords/>
  <dc:description/>
  <cp:lastModifiedBy/>
  <dcterms:created xsi:type="dcterms:W3CDTF">2017-11-18T11:59:33Z</dcterms:created>
  <dcterms:modified xsi:type="dcterms:W3CDTF">2017-12-10T07:34:16Z</dcterms:modified>
  <cp:category/>
  <cp:version/>
  <cp:contentType/>
  <cp:contentStatus/>
  <cp:revision>11</cp:revision>
</cp:coreProperties>
</file>